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4785" yWindow="105" windowWidth="19425" windowHeight="15600"/>
  </bookViews>
  <sheets>
    <sheet name="Feuil1" sheetId="1" r:id="rId1"/>
  </sheets>
  <definedNames>
    <definedName name="_xlnm.Print_Area" localSheetId="0">Feuil1!$A$1:$Q$68</definedName>
  </definedNames>
  <calcPr calcId="144525"/>
</workbook>
</file>

<file path=xl/calcChain.xml><?xml version="1.0" encoding="utf-8"?>
<calcChain xmlns="http://schemas.openxmlformats.org/spreadsheetml/2006/main">
  <c r="C37" i="1" l="1"/>
  <c r="F37" i="1"/>
  <c r="D39" i="1"/>
  <c r="H48" i="1" s="1"/>
  <c r="D40" i="1"/>
  <c r="H38" i="1"/>
  <c r="H40" i="1"/>
  <c r="H41" i="1" s="1"/>
  <c r="C14" i="1"/>
  <c r="C17" i="1" s="1"/>
  <c r="C19" i="1" s="1"/>
  <c r="F19" i="1" s="1"/>
  <c r="C15" i="1"/>
  <c r="H39" i="1"/>
  <c r="H45" i="1" l="1"/>
  <c r="J45" i="1" s="1"/>
  <c r="H44" i="1"/>
  <c r="J44" i="1" s="1"/>
  <c r="H42" i="1"/>
  <c r="J42" i="1" s="1"/>
  <c r="H47" i="1" s="1"/>
  <c r="H43" i="1"/>
  <c r="J43" i="1" s="1"/>
  <c r="H46" i="1" s="1"/>
  <c r="C16" i="1"/>
  <c r="C18" i="1" s="1"/>
  <c r="F18" i="1" s="1"/>
</calcChain>
</file>

<file path=xl/sharedStrings.xml><?xml version="1.0" encoding="utf-8"?>
<sst xmlns="http://schemas.openxmlformats.org/spreadsheetml/2006/main" count="77" uniqueCount="72">
  <si>
    <t>October 15th, 2009</t>
  </si>
  <si>
    <r>
      <t xml:space="preserve">Minium, E.W., King, B.M., and Bear, G. (1993). </t>
    </r>
    <r>
      <rPr>
        <i/>
        <sz val="12"/>
        <rFont val="Times New Roman"/>
      </rPr>
      <t xml:space="preserve">Statistical reasoning in psychology and education. NY: John Wiley &amp; Sons inc. 590p. </t>
    </r>
  </si>
  <si>
    <r>
      <t xml:space="preserve">Beaulieu-Prévost, D. (2006). From tests of statistical significance to confidence intervals, range hypotheses and substantial effects. </t>
    </r>
    <r>
      <rPr>
        <i/>
        <sz val="12"/>
        <rFont val="Times New Roman"/>
      </rPr>
      <t>Tutorials in Quantitative Methods for Psychology, 2,</t>
    </r>
    <r>
      <rPr>
        <sz val="12"/>
        <rFont val="Times New Roman"/>
      </rPr>
      <t xml:space="preserve"> 11-19. </t>
    </r>
  </si>
  <si>
    <r>
      <t xml:space="preserve">Beaulieu-Prévost, D. (2009). Gaining confidence with intervals: Guidelines, advices and tricks of the trade to face real-life situations. </t>
    </r>
    <r>
      <rPr>
        <i/>
        <sz val="12"/>
        <rFont val="Times New Roman"/>
      </rPr>
      <t>International Journal of Psychological Research.</t>
    </r>
  </si>
  <si>
    <r>
      <t xml:space="preserve">To estimate </t>
    </r>
    <r>
      <rPr>
        <b/>
        <i/>
        <u/>
        <sz val="16"/>
        <rFont val="Times New Roman"/>
      </rPr>
      <t>p</t>
    </r>
    <r>
      <rPr>
        <b/>
        <u/>
        <sz val="16"/>
        <rFont val="Times New Roman"/>
      </rPr>
      <t xml:space="preserve"> from </t>
    </r>
    <r>
      <rPr>
        <b/>
        <i/>
        <u/>
        <sz val="16"/>
        <rFont val="Times New Roman"/>
      </rPr>
      <t>r</t>
    </r>
    <r>
      <rPr>
        <b/>
        <u/>
        <sz val="16"/>
        <rFont val="Times New Roman"/>
      </rPr>
      <t>: Confidence interval for a correlation</t>
    </r>
  </si>
  <si>
    <r>
      <t xml:space="preserve">To estimate the difference between </t>
    </r>
    <r>
      <rPr>
        <b/>
        <i/>
        <u/>
        <sz val="16"/>
        <rFont val="Times New Roman"/>
      </rPr>
      <t>p1</t>
    </r>
    <r>
      <rPr>
        <b/>
        <u/>
        <sz val="16"/>
        <rFont val="Times New Roman"/>
      </rPr>
      <t xml:space="preserve"> and </t>
    </r>
    <r>
      <rPr>
        <b/>
        <i/>
        <u/>
        <sz val="16"/>
        <rFont val="Times New Roman"/>
      </rPr>
      <t>p2</t>
    </r>
    <r>
      <rPr>
        <b/>
        <u/>
        <sz val="16"/>
        <rFont val="Times New Roman"/>
      </rPr>
      <t xml:space="preserve"> from </t>
    </r>
    <r>
      <rPr>
        <b/>
        <i/>
        <u/>
        <sz val="16"/>
        <rFont val="Times New Roman"/>
      </rPr>
      <t>r1</t>
    </r>
    <r>
      <rPr>
        <b/>
        <u/>
        <sz val="16"/>
        <rFont val="Times New Roman"/>
      </rPr>
      <t xml:space="preserve"> and </t>
    </r>
    <r>
      <rPr>
        <b/>
        <i/>
        <u/>
        <sz val="16"/>
        <rFont val="Times New Roman"/>
      </rPr>
      <t>r2</t>
    </r>
    <r>
      <rPr>
        <b/>
        <u/>
        <sz val="16"/>
        <rFont val="Times New Roman"/>
      </rPr>
      <t xml:space="preserve"> (independent samples): </t>
    </r>
  </si>
  <si>
    <t>Confidence interval for a difference between two correlations</t>
  </si>
  <si>
    <r>
      <t xml:space="preserve">Lower limit (in </t>
    </r>
    <r>
      <rPr>
        <b/>
        <i/>
        <sz val="14"/>
        <color indexed="16"/>
        <rFont val="Times New Roman"/>
      </rPr>
      <t>r)</t>
    </r>
    <r>
      <rPr>
        <b/>
        <sz val="14"/>
        <color indexed="16"/>
        <rFont val="Times New Roman"/>
      </rPr>
      <t>=</t>
    </r>
  </si>
  <si>
    <r>
      <t xml:space="preserve">Lower limit (in </t>
    </r>
    <r>
      <rPr>
        <b/>
        <i/>
        <sz val="14"/>
        <color indexed="16"/>
        <rFont val="Times New Roman"/>
      </rPr>
      <t>r</t>
    </r>
    <r>
      <rPr>
        <b/>
        <i/>
        <vertAlign val="superscript"/>
        <sz val="14"/>
        <color indexed="16"/>
        <rFont val="Times New Roman"/>
      </rPr>
      <t>2</t>
    </r>
    <r>
      <rPr>
        <b/>
        <sz val="14"/>
        <color indexed="16"/>
        <rFont val="Times New Roman"/>
      </rPr>
      <t>)=</t>
    </r>
  </si>
  <si>
    <r>
      <t xml:space="preserve">Upper limit (in </t>
    </r>
    <r>
      <rPr>
        <b/>
        <i/>
        <sz val="14"/>
        <color indexed="16"/>
        <rFont val="Times New Roman"/>
      </rPr>
      <t>r</t>
    </r>
    <r>
      <rPr>
        <b/>
        <sz val="14"/>
        <color indexed="16"/>
        <rFont val="Times New Roman"/>
      </rPr>
      <t>)=</t>
    </r>
  </si>
  <si>
    <r>
      <t xml:space="preserve">Upper limit (in </t>
    </r>
    <r>
      <rPr>
        <b/>
        <i/>
        <sz val="14"/>
        <color indexed="16"/>
        <rFont val="Times New Roman"/>
      </rPr>
      <t>r</t>
    </r>
    <r>
      <rPr>
        <b/>
        <i/>
        <vertAlign val="superscript"/>
        <sz val="14"/>
        <color indexed="16"/>
        <rFont val="Times New Roman"/>
      </rPr>
      <t>2</t>
    </r>
    <r>
      <rPr>
        <b/>
        <sz val="14"/>
        <color indexed="16"/>
        <rFont val="Times New Roman"/>
      </rPr>
      <t>)=</t>
    </r>
  </si>
  <si>
    <r>
      <t>Z</t>
    </r>
    <r>
      <rPr>
        <b/>
        <sz val="14"/>
        <color indexed="16"/>
        <rFont val="Times New Roman"/>
      </rPr>
      <t>=</t>
    </r>
  </si>
  <si>
    <r>
      <t xml:space="preserve">To use the spresadsheet, you simply have to type the values in the white boxes of the DATA section and read the results of the analysis </t>
    </r>
    <r>
      <rPr>
        <b/>
        <sz val="12"/>
        <color indexed="16"/>
        <rFont val="Times New Roman"/>
      </rPr>
      <t>in bold red</t>
    </r>
    <r>
      <rPr>
        <sz val="12"/>
        <rFont val="Times New Roman"/>
      </rPr>
      <t xml:space="preserve"> in the RESULTS section. </t>
    </r>
  </si>
  <si>
    <t>INSTRUCTION</t>
  </si>
  <si>
    <r>
      <t xml:space="preserve">LL for </t>
    </r>
    <r>
      <rPr>
        <b/>
        <i/>
        <sz val="12"/>
        <color indexed="23"/>
        <rFont val="Times New Roman"/>
      </rPr>
      <t>r</t>
    </r>
    <r>
      <rPr>
        <b/>
        <i/>
        <sz val="10"/>
        <color indexed="23"/>
        <rFont val="Times New Roman"/>
      </rPr>
      <t>2</t>
    </r>
    <r>
      <rPr>
        <b/>
        <sz val="12"/>
        <color indexed="23"/>
        <rFont val="Times New Roman"/>
      </rPr>
      <t>=</t>
    </r>
  </si>
  <si>
    <t>Lower limit of the difference (in explained variance)=</t>
  </si>
  <si>
    <t>Upper limit of the difference (in explained variance)=</t>
  </si>
  <si>
    <r>
      <t>Z</t>
    </r>
    <r>
      <rPr>
        <b/>
        <sz val="12"/>
        <color indexed="23"/>
        <rFont val="Times New Roman"/>
      </rPr>
      <t>=</t>
    </r>
  </si>
  <si>
    <t>LL of the difference &lt; Difference in variance &lt; UL of the difference</t>
  </si>
  <si>
    <t>A negative sign for a limit means that the difference in variance is in a direction opposed to what is observed in the sample.</t>
  </si>
  <si>
    <r>
      <t xml:space="preserve">The </t>
    </r>
    <r>
      <rPr>
        <i/>
        <sz val="12"/>
        <rFont val="Times New Roman"/>
      </rPr>
      <t>Z</t>
    </r>
    <r>
      <rPr>
        <sz val="12"/>
        <rFont val="Times New Roman"/>
      </rPr>
      <t xml:space="preserve"> score should be interpreted in a standard way. For example, H0 is rejected for a two-tailed test with an alpha of 0.05</t>
    </r>
  </si>
  <si>
    <t xml:space="preserve">NOTES: </t>
  </si>
  <si>
    <t>GENERAL TECHNICAL NOTES</t>
  </si>
  <si>
    <t xml:space="preserve">2) The transformation in explained variance for the difference use an adaptation of Tryon's (2001) inferential confidence intervals. The details are explained in Beaulieu-Prévost (2009). </t>
  </si>
  <si>
    <r>
      <t xml:space="preserve">1) The basic calculations use Fisher's </t>
    </r>
    <r>
      <rPr>
        <i/>
        <sz val="12"/>
        <rFont val="Times New Roman"/>
      </rPr>
      <t>Z'</t>
    </r>
    <r>
      <rPr>
        <sz val="12"/>
        <rFont val="Times New Roman"/>
      </rPr>
      <t xml:space="preserve"> distribution (for details, see Beaulieu-Prévost, 2007, or Minium, King &amp; Bear, 1993). </t>
    </r>
  </si>
  <si>
    <t>AUTHOR:</t>
  </si>
  <si>
    <t>DATE:</t>
  </si>
  <si>
    <t>REFERENCES</t>
  </si>
  <si>
    <t>Dominic Beaulieu-Prévost, Ph.D.  (dbprevost@gmail.com)</t>
  </si>
  <si>
    <r>
      <t>r</t>
    </r>
    <r>
      <rPr>
        <i/>
        <sz val="9"/>
        <rFont val="Times New Roman"/>
      </rPr>
      <t>2</t>
    </r>
    <r>
      <rPr>
        <sz val="12"/>
        <rFont val="Times New Roman"/>
      </rPr>
      <t>=</t>
    </r>
  </si>
  <si>
    <r>
      <t>n</t>
    </r>
    <r>
      <rPr>
        <i/>
        <sz val="9"/>
        <rFont val="Times New Roman"/>
      </rPr>
      <t>2</t>
    </r>
    <r>
      <rPr>
        <sz val="12"/>
        <rFont val="Times New Roman"/>
      </rPr>
      <t>=</t>
    </r>
  </si>
  <si>
    <r>
      <t>n</t>
    </r>
    <r>
      <rPr>
        <i/>
        <sz val="9"/>
        <rFont val="Times New Roman"/>
      </rPr>
      <t>1</t>
    </r>
    <r>
      <rPr>
        <sz val="12"/>
        <rFont val="Times New Roman"/>
      </rPr>
      <t>=</t>
    </r>
  </si>
  <si>
    <r>
      <t>Standard Error (</t>
    </r>
    <r>
      <rPr>
        <b/>
        <i/>
        <sz val="12"/>
        <color indexed="23"/>
        <rFont val="Times New Roman"/>
      </rPr>
      <t>Z'</t>
    </r>
    <r>
      <rPr>
        <b/>
        <i/>
        <sz val="9"/>
        <color indexed="23"/>
        <rFont val="Times New Roman"/>
      </rPr>
      <t>1</t>
    </r>
    <r>
      <rPr>
        <b/>
        <i/>
        <sz val="12"/>
        <color indexed="23"/>
        <rFont val="Times New Roman"/>
      </rPr>
      <t>-Z'</t>
    </r>
    <r>
      <rPr>
        <b/>
        <i/>
        <sz val="9"/>
        <color indexed="23"/>
        <rFont val="Times New Roman"/>
      </rPr>
      <t>2</t>
    </r>
    <r>
      <rPr>
        <b/>
        <sz val="12"/>
        <color indexed="23"/>
        <rFont val="Times New Roman"/>
      </rPr>
      <t>)=</t>
    </r>
  </si>
  <si>
    <r>
      <t xml:space="preserve">when </t>
    </r>
    <r>
      <rPr>
        <i/>
        <sz val="12"/>
        <rFont val="Times New Roman"/>
      </rPr>
      <t>Z</t>
    </r>
    <r>
      <rPr>
        <sz val="12"/>
        <rFont val="Times New Roman"/>
      </rPr>
      <t xml:space="preserve">&gt;1.96 or </t>
    </r>
    <r>
      <rPr>
        <i/>
        <sz val="12"/>
        <rFont val="Times New Roman"/>
      </rPr>
      <t>Z</t>
    </r>
    <r>
      <rPr>
        <sz val="12"/>
        <rFont val="Times New Roman"/>
      </rPr>
      <t xml:space="preserve">&lt;-1.96. </t>
    </r>
  </si>
  <si>
    <t xml:space="preserve">Calculation of the confidence interval of the difference in explained variance. </t>
  </si>
  <si>
    <r>
      <t>Difference(</t>
    </r>
    <r>
      <rPr>
        <b/>
        <i/>
        <sz val="12"/>
        <color indexed="23"/>
        <rFont val="Times New Roman"/>
      </rPr>
      <t>Z</t>
    </r>
    <r>
      <rPr>
        <b/>
        <sz val="12"/>
        <color indexed="23"/>
        <rFont val="Times New Roman"/>
      </rPr>
      <t>')=</t>
    </r>
  </si>
  <si>
    <r>
      <t>Lower limit (</t>
    </r>
    <r>
      <rPr>
        <b/>
        <i/>
        <sz val="12"/>
        <color indexed="23"/>
        <rFont val="Times New Roman"/>
      </rPr>
      <t>Z</t>
    </r>
    <r>
      <rPr>
        <b/>
        <sz val="12"/>
        <color indexed="23"/>
        <rFont val="Times New Roman"/>
      </rPr>
      <t>')=</t>
    </r>
  </si>
  <si>
    <r>
      <t>Upper limit (</t>
    </r>
    <r>
      <rPr>
        <b/>
        <i/>
        <sz val="12"/>
        <color indexed="23"/>
        <rFont val="Times New Roman"/>
      </rPr>
      <t>Z</t>
    </r>
    <r>
      <rPr>
        <b/>
        <sz val="12"/>
        <color indexed="23"/>
        <rFont val="Times New Roman"/>
      </rPr>
      <t>')=</t>
    </r>
  </si>
  <si>
    <r>
      <t xml:space="preserve">Z </t>
    </r>
    <r>
      <rPr>
        <b/>
        <sz val="12"/>
        <color indexed="23"/>
        <rFont val="Times New Roman"/>
      </rPr>
      <t>of the difference=</t>
    </r>
  </si>
  <si>
    <r>
      <t xml:space="preserve">Upper limit for </t>
    </r>
    <r>
      <rPr>
        <b/>
        <i/>
        <sz val="12"/>
        <color indexed="23"/>
        <rFont val="Times New Roman"/>
      </rPr>
      <t>Z'</t>
    </r>
    <r>
      <rPr>
        <b/>
        <i/>
        <sz val="10"/>
        <color indexed="23"/>
        <rFont val="Times New Roman"/>
      </rPr>
      <t>1</t>
    </r>
    <r>
      <rPr>
        <b/>
        <sz val="12"/>
        <color indexed="23"/>
        <rFont val="Times New Roman"/>
      </rPr>
      <t xml:space="preserve"> (Tryon's inferential interval)=</t>
    </r>
  </si>
  <si>
    <r>
      <t xml:space="preserve">UL for </t>
    </r>
    <r>
      <rPr>
        <b/>
        <i/>
        <sz val="12"/>
        <color indexed="23"/>
        <rFont val="Times New Roman"/>
      </rPr>
      <t>r</t>
    </r>
    <r>
      <rPr>
        <b/>
        <i/>
        <sz val="10"/>
        <color indexed="23"/>
        <rFont val="Times New Roman"/>
      </rPr>
      <t>1</t>
    </r>
    <r>
      <rPr>
        <b/>
        <sz val="12"/>
        <color indexed="23"/>
        <rFont val="Times New Roman"/>
      </rPr>
      <t>=</t>
    </r>
  </si>
  <si>
    <r>
      <t xml:space="preserve">Lower limit for </t>
    </r>
    <r>
      <rPr>
        <b/>
        <i/>
        <sz val="12"/>
        <color indexed="23"/>
        <rFont val="Times New Roman"/>
      </rPr>
      <t>Z'</t>
    </r>
    <r>
      <rPr>
        <b/>
        <i/>
        <sz val="10"/>
        <color indexed="23"/>
        <rFont val="Times New Roman"/>
      </rPr>
      <t>1</t>
    </r>
    <r>
      <rPr>
        <b/>
        <sz val="12"/>
        <color indexed="23"/>
        <rFont val="Times New Roman"/>
      </rPr>
      <t xml:space="preserve"> (Tryon's inferential interval)=</t>
    </r>
  </si>
  <si>
    <r>
      <t xml:space="preserve">LL for </t>
    </r>
    <r>
      <rPr>
        <b/>
        <i/>
        <sz val="12"/>
        <color indexed="23"/>
        <rFont val="Times New Roman"/>
      </rPr>
      <t>r</t>
    </r>
    <r>
      <rPr>
        <b/>
        <i/>
        <sz val="10"/>
        <color indexed="23"/>
        <rFont val="Times New Roman"/>
      </rPr>
      <t>1</t>
    </r>
    <r>
      <rPr>
        <b/>
        <sz val="12"/>
        <color indexed="23"/>
        <rFont val="Times New Roman"/>
      </rPr>
      <t>=</t>
    </r>
  </si>
  <si>
    <r>
      <t xml:space="preserve">Upper limit for </t>
    </r>
    <r>
      <rPr>
        <b/>
        <i/>
        <sz val="12"/>
        <color indexed="23"/>
        <rFont val="Times New Roman"/>
      </rPr>
      <t>Z'</t>
    </r>
    <r>
      <rPr>
        <b/>
        <i/>
        <sz val="10"/>
        <color indexed="23"/>
        <rFont val="Times New Roman"/>
      </rPr>
      <t>2</t>
    </r>
    <r>
      <rPr>
        <b/>
        <sz val="12"/>
        <color indexed="23"/>
        <rFont val="Times New Roman"/>
      </rPr>
      <t xml:space="preserve"> (Tryon's inferential interval)=</t>
    </r>
  </si>
  <si>
    <r>
      <t xml:space="preserve">UL for </t>
    </r>
    <r>
      <rPr>
        <b/>
        <i/>
        <sz val="12"/>
        <color indexed="23"/>
        <rFont val="Times New Roman"/>
      </rPr>
      <t>r</t>
    </r>
    <r>
      <rPr>
        <b/>
        <i/>
        <sz val="10"/>
        <color indexed="23"/>
        <rFont val="Times New Roman"/>
      </rPr>
      <t>2</t>
    </r>
    <r>
      <rPr>
        <b/>
        <sz val="12"/>
        <color indexed="23"/>
        <rFont val="Times New Roman"/>
      </rPr>
      <t>=</t>
    </r>
  </si>
  <si>
    <r>
      <t xml:space="preserve">Lower limit for </t>
    </r>
    <r>
      <rPr>
        <b/>
        <i/>
        <sz val="12"/>
        <color indexed="23"/>
        <rFont val="Times New Roman"/>
      </rPr>
      <t>Z'</t>
    </r>
    <r>
      <rPr>
        <b/>
        <i/>
        <sz val="10"/>
        <color indexed="23"/>
        <rFont val="Times New Roman"/>
      </rPr>
      <t>2</t>
    </r>
    <r>
      <rPr>
        <b/>
        <sz val="12"/>
        <color indexed="23"/>
        <rFont val="Times New Roman"/>
      </rPr>
      <t xml:space="preserve"> (Tryon's inferential interval)=</t>
    </r>
  </si>
  <si>
    <r>
      <t xml:space="preserve">The results of the intermediate calculations are voluntarily kept visible but </t>
    </r>
    <r>
      <rPr>
        <b/>
        <sz val="12"/>
        <color indexed="23"/>
        <rFont val="Times New Roman"/>
      </rPr>
      <t>in bold grey</t>
    </r>
    <r>
      <rPr>
        <sz val="12"/>
        <rFont val="Times New Roman"/>
      </rPr>
      <t xml:space="preserve"> in the RESULTS section. They are normally not required. </t>
    </r>
  </si>
  <si>
    <t>Please contact me for questions or comments (see email address below).</t>
  </si>
  <si>
    <r>
      <t xml:space="preserve">The results are given both as correlations (in </t>
    </r>
    <r>
      <rPr>
        <b/>
        <i/>
        <sz val="12"/>
        <rFont val="Times New Roman"/>
      </rPr>
      <t>r</t>
    </r>
    <r>
      <rPr>
        <b/>
        <sz val="12"/>
        <rFont val="Times New Roman"/>
      </rPr>
      <t xml:space="preserve">) and as explained variance (in </t>
    </r>
    <r>
      <rPr>
        <b/>
        <i/>
        <sz val="12"/>
        <rFont val="Times New Roman"/>
      </rPr>
      <t>r</t>
    </r>
    <r>
      <rPr>
        <b/>
        <i/>
        <vertAlign val="superscript"/>
        <sz val="12"/>
        <rFont val="Times New Roman"/>
      </rPr>
      <t>2</t>
    </r>
    <r>
      <rPr>
        <b/>
        <sz val="12"/>
        <rFont val="Times New Roman"/>
      </rPr>
      <t xml:space="preserve">). However, interpretation in </t>
    </r>
  </si>
  <si>
    <t>explained variance should be made carefully since variances do not carry the sign of the correlation (i.e. +/-).</t>
  </si>
  <si>
    <r>
      <t xml:space="preserve">Fisher's </t>
    </r>
    <r>
      <rPr>
        <b/>
        <i/>
        <sz val="12"/>
        <color indexed="23"/>
        <rFont val="Times New Roman"/>
      </rPr>
      <t>Z'</t>
    </r>
    <r>
      <rPr>
        <b/>
        <i/>
        <sz val="9"/>
        <color indexed="23"/>
        <rFont val="Times New Roman"/>
      </rPr>
      <t>2</t>
    </r>
    <r>
      <rPr>
        <b/>
        <sz val="12"/>
        <color indexed="23"/>
        <rFont val="Times New Roman"/>
      </rPr>
      <t>=</t>
    </r>
  </si>
  <si>
    <r>
      <t xml:space="preserve">Fisher's </t>
    </r>
    <r>
      <rPr>
        <b/>
        <i/>
        <sz val="12"/>
        <color indexed="23"/>
        <rFont val="Times New Roman"/>
      </rPr>
      <t>Z'</t>
    </r>
    <r>
      <rPr>
        <b/>
        <i/>
        <sz val="9"/>
        <color indexed="23"/>
        <rFont val="Times New Roman"/>
      </rPr>
      <t>1</t>
    </r>
    <r>
      <rPr>
        <b/>
        <sz val="12"/>
        <color indexed="23"/>
        <rFont val="Times New Roman"/>
      </rPr>
      <t>=</t>
    </r>
  </si>
  <si>
    <r>
      <t xml:space="preserve">Groupe 2 (smaller </t>
    </r>
    <r>
      <rPr>
        <b/>
        <i/>
        <sz val="12"/>
        <rFont val="Times New Roman"/>
      </rPr>
      <t xml:space="preserve">r </t>
    </r>
    <r>
      <rPr>
        <b/>
        <sz val="12"/>
        <rFont val="Times New Roman"/>
      </rPr>
      <t>in absolute value)</t>
    </r>
  </si>
  <si>
    <r>
      <t xml:space="preserve">Group 1 (larger </t>
    </r>
    <r>
      <rPr>
        <b/>
        <i/>
        <sz val="12"/>
        <rFont val="Times New Roman"/>
      </rPr>
      <t>r</t>
    </r>
    <r>
      <rPr>
        <b/>
        <sz val="12"/>
        <rFont val="Times New Roman"/>
      </rPr>
      <t xml:space="preserve"> in absolute value)</t>
    </r>
  </si>
  <si>
    <r>
      <t>r</t>
    </r>
    <r>
      <rPr>
        <i/>
        <sz val="9"/>
        <rFont val="Times New Roman"/>
      </rPr>
      <t>1</t>
    </r>
    <r>
      <rPr>
        <sz val="12"/>
        <rFont val="Times New Roman"/>
      </rPr>
      <t>=</t>
    </r>
  </si>
  <si>
    <r>
      <t>This spreadsheet allows you to estimate the value of a correlation or a difference between two independent correlations in a population (</t>
    </r>
    <r>
      <rPr>
        <i/>
        <sz val="12"/>
        <rFont val="Times New Roman"/>
      </rPr>
      <t>p</t>
    </r>
    <r>
      <rPr>
        <sz val="12"/>
        <rFont val="Times New Roman"/>
      </rPr>
      <t>) from the values in a sample (</t>
    </r>
    <r>
      <rPr>
        <i/>
        <sz val="12"/>
        <rFont val="Times New Roman"/>
      </rPr>
      <t>r</t>
    </r>
    <r>
      <rPr>
        <sz val="12"/>
        <rFont val="Times New Roman"/>
      </rPr>
      <t xml:space="preserve">). </t>
    </r>
  </si>
  <si>
    <t>Confidence interval calculator for correlations and differences between correlations from independent samples</t>
  </si>
  <si>
    <t>DATA</t>
  </si>
  <si>
    <t>RESULTS</t>
  </si>
  <si>
    <r>
      <t xml:space="preserve">Critical </t>
    </r>
    <r>
      <rPr>
        <i/>
        <sz val="12"/>
        <rFont val="Times New Roman"/>
      </rPr>
      <t>Z</t>
    </r>
    <r>
      <rPr>
        <sz val="12"/>
        <rFont val="Times New Roman"/>
      </rPr>
      <t xml:space="preserve"> value =</t>
    </r>
  </si>
  <si>
    <t xml:space="preserve">e.g., 1.96 for an alpha of 0.05 </t>
  </si>
  <si>
    <t>To read the information:</t>
  </si>
  <si>
    <t>Standard Error of Z'=</t>
  </si>
  <si>
    <t>Lower limit (in Z')=</t>
  </si>
  <si>
    <t>Upper limit (in Z')=</t>
  </si>
  <si>
    <r>
      <t xml:space="preserve">Lower limit (in </t>
    </r>
    <r>
      <rPr>
        <i/>
        <sz val="12"/>
        <rFont val="Times New Roman"/>
      </rPr>
      <t>r</t>
    </r>
    <r>
      <rPr>
        <sz val="12"/>
        <rFont val="Times New Roman"/>
      </rPr>
      <t xml:space="preserve">) &lt; </t>
    </r>
    <r>
      <rPr>
        <i/>
        <sz val="12"/>
        <rFont val="Times New Roman"/>
      </rPr>
      <t>p</t>
    </r>
    <r>
      <rPr>
        <sz val="12"/>
        <rFont val="Times New Roman"/>
      </rPr>
      <t xml:space="preserve"> &lt; Upper limit (in </t>
    </r>
    <r>
      <rPr>
        <i/>
        <sz val="12"/>
        <rFont val="Times New Roman"/>
      </rPr>
      <t>r</t>
    </r>
    <r>
      <rPr>
        <sz val="12"/>
        <rFont val="Times New Roman"/>
      </rPr>
      <t xml:space="preserve">) </t>
    </r>
  </si>
  <si>
    <t xml:space="preserve">or   </t>
  </si>
  <si>
    <r>
      <t xml:space="preserve">Lower limit (in </t>
    </r>
    <r>
      <rPr>
        <i/>
        <sz val="12"/>
        <rFont val="Times New Roman"/>
      </rPr>
      <t>r</t>
    </r>
    <r>
      <rPr>
        <i/>
        <vertAlign val="superscript"/>
        <sz val="12"/>
        <rFont val="Times New Roman"/>
      </rPr>
      <t>2</t>
    </r>
    <r>
      <rPr>
        <sz val="12"/>
        <rFont val="Times New Roman"/>
      </rPr>
      <t xml:space="preserve">) &lt; </t>
    </r>
    <r>
      <rPr>
        <i/>
        <sz val="12"/>
        <rFont val="Times New Roman"/>
      </rPr>
      <t>p</t>
    </r>
    <r>
      <rPr>
        <i/>
        <vertAlign val="superscript"/>
        <sz val="12"/>
        <rFont val="Times New Roman"/>
      </rPr>
      <t>2</t>
    </r>
    <r>
      <rPr>
        <sz val="12"/>
        <rFont val="Times New Roman"/>
      </rPr>
      <t xml:space="preserve"> &lt; Upper limit (in </t>
    </r>
    <r>
      <rPr>
        <i/>
        <sz val="12"/>
        <rFont val="Times New Roman"/>
      </rPr>
      <t>r</t>
    </r>
    <r>
      <rPr>
        <i/>
        <vertAlign val="superscript"/>
        <sz val="12"/>
        <rFont val="Times New Roman"/>
      </rPr>
      <t>2</t>
    </r>
    <r>
      <rPr>
        <sz val="12"/>
        <rFont val="Times New Roman"/>
      </rPr>
      <t xml:space="preserve">) </t>
    </r>
  </si>
  <si>
    <t xml:space="preserve">NOTE: </t>
  </si>
  <si>
    <r>
      <t xml:space="preserve">Fisher's </t>
    </r>
    <r>
      <rPr>
        <b/>
        <i/>
        <sz val="12"/>
        <color indexed="23"/>
        <rFont val="Times New Roman"/>
      </rPr>
      <t>Z'</t>
    </r>
    <r>
      <rPr>
        <b/>
        <sz val="12"/>
        <color indexed="23"/>
        <rFont val="Times New Roman"/>
      </rPr>
      <t>=</t>
    </r>
  </si>
  <si>
    <t>r=</t>
  </si>
  <si>
    <t>n=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</si>
</sst>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0.0000"/>
    <numFmt numFmtId="194" formatCode="0.000"/>
  </numFmts>
  <fonts count="23">
    <font>
      <sz val="9"/>
      <name val="Geneva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sz val="14"/>
      <name val="Times New Roman"/>
    </font>
    <font>
      <sz val="14"/>
      <name val="Times New Roman"/>
    </font>
    <font>
      <b/>
      <sz val="12"/>
      <color indexed="16"/>
      <name val="Times New Roman"/>
    </font>
    <font>
      <b/>
      <u/>
      <sz val="18"/>
      <name val="Times New Roman"/>
    </font>
    <font>
      <i/>
      <vertAlign val="superscript"/>
      <sz val="12"/>
      <name val="Times New Roman"/>
    </font>
    <font>
      <b/>
      <u/>
      <sz val="14"/>
      <name val="Times New Roman"/>
    </font>
    <font>
      <b/>
      <i/>
      <sz val="12"/>
      <name val="Times New Roman"/>
    </font>
    <font>
      <b/>
      <sz val="12"/>
      <color indexed="23"/>
      <name val="Times New Roman"/>
    </font>
    <font>
      <b/>
      <i/>
      <sz val="12"/>
      <color indexed="23"/>
      <name val="Times New Roman"/>
    </font>
    <font>
      <b/>
      <i/>
      <vertAlign val="superscript"/>
      <sz val="12"/>
      <name val="Times New Roman"/>
    </font>
    <font>
      <b/>
      <i/>
      <sz val="9"/>
      <color indexed="23"/>
      <name val="Times New Roman"/>
    </font>
    <font>
      <i/>
      <sz val="9"/>
      <name val="Times New Roman"/>
    </font>
    <font>
      <b/>
      <i/>
      <sz val="10"/>
      <color indexed="23"/>
      <name val="Times New Roman"/>
    </font>
    <font>
      <b/>
      <u/>
      <sz val="16"/>
      <name val="Times New Roman"/>
    </font>
    <font>
      <b/>
      <i/>
      <u/>
      <sz val="16"/>
      <name val="Times New Roman"/>
    </font>
    <font>
      <sz val="16"/>
      <name val="Times New Roman"/>
    </font>
    <font>
      <b/>
      <sz val="14"/>
      <color indexed="16"/>
      <name val="Times New Roman"/>
    </font>
    <font>
      <b/>
      <i/>
      <sz val="14"/>
      <color indexed="16"/>
      <name val="Times New Roman"/>
    </font>
    <font>
      <b/>
      <i/>
      <vertAlign val="superscript"/>
      <sz val="14"/>
      <color indexed="1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194" fontId="11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11" fillId="2" borderId="0" xfId="0" applyFont="1" applyFill="1"/>
    <xf numFmtId="193" fontId="11" fillId="2" borderId="0" xfId="0" applyNumberFormat="1" applyFont="1" applyFill="1"/>
    <xf numFmtId="0" fontId="12" fillId="2" borderId="0" xfId="0" applyFont="1" applyFill="1" applyAlignment="1">
      <alignment horizontal="right"/>
    </xf>
    <xf numFmtId="0" fontId="6" fillId="2" borderId="0" xfId="0" applyFont="1" applyFill="1"/>
    <xf numFmtId="194" fontId="11" fillId="2" borderId="0" xfId="0" applyNumberFormat="1" applyFont="1" applyFill="1"/>
    <xf numFmtId="0" fontId="0" fillId="2" borderId="0" xfId="0" applyFill="1"/>
    <xf numFmtId="15" fontId="1" fillId="2" borderId="0" xfId="0" applyNumberFormat="1" applyFont="1" applyFill="1"/>
    <xf numFmtId="0" fontId="7" fillId="3" borderId="0" xfId="0" applyFont="1" applyFill="1"/>
    <xf numFmtId="17" fontId="17" fillId="4" borderId="0" xfId="0" applyNumberFormat="1" applyFont="1" applyFill="1"/>
    <xf numFmtId="0" fontId="19" fillId="4" borderId="0" xfId="0" applyFont="1" applyFill="1"/>
    <xf numFmtId="0" fontId="17" fillId="4" borderId="0" xfId="0" applyFont="1" applyFill="1"/>
    <xf numFmtId="0" fontId="1" fillId="0" borderId="0" xfId="0" applyFont="1" applyFill="1" applyAlignment="1">
      <alignment horizontal="left"/>
    </xf>
    <xf numFmtId="0" fontId="20" fillId="2" borderId="0" xfId="0" applyFont="1" applyFill="1" applyAlignment="1">
      <alignment horizontal="right"/>
    </xf>
    <xf numFmtId="0" fontId="21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1" fillId="5" borderId="0" xfId="0" applyFont="1" applyFill="1"/>
    <xf numFmtId="0" fontId="7" fillId="5" borderId="0" xfId="0" applyFont="1" applyFill="1"/>
    <xf numFmtId="0" fontId="9" fillId="5" borderId="0" xfId="0" applyFont="1" applyFill="1"/>
    <xf numFmtId="194" fontId="20" fillId="4" borderId="0" xfId="0" applyNumberFormat="1" applyFont="1" applyFill="1" applyAlignment="1">
      <alignment horizontal="left"/>
    </xf>
    <xf numFmtId="194" fontId="20" fillId="5" borderId="0" xfId="0" applyNumberFormat="1" applyFont="1" applyFill="1" applyAlignment="1">
      <alignment horizontal="lef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64" zoomScaleNormal="100" workbookViewId="0">
      <selection activeCell="H13" sqref="H13"/>
    </sheetView>
  </sheetViews>
  <sheetFormatPr baseColWidth="10" defaultColWidth="10.85546875" defaultRowHeight="12"/>
  <cols>
    <col min="1" max="2" width="10.85546875" style="17"/>
    <col min="3" max="3" width="12.28515625" style="17" bestFit="1" customWidth="1"/>
    <col min="4" max="5" width="10.85546875" style="17"/>
    <col min="6" max="6" width="12.42578125" style="17" bestFit="1" customWidth="1"/>
    <col min="7" max="16384" width="10.85546875" style="17"/>
  </cols>
  <sheetData>
    <row r="1" spans="1:4" s="19" customFormat="1" ht="22.5">
      <c r="A1" s="19" t="s">
        <v>56</v>
      </c>
    </row>
    <row r="2" spans="1:4" s="29" customFormat="1" ht="22.5">
      <c r="A2" s="30" t="s">
        <v>13</v>
      </c>
    </row>
    <row r="3" spans="1:4" s="28" customFormat="1" ht="15.75">
      <c r="A3" s="28" t="s">
        <v>55</v>
      </c>
    </row>
    <row r="4" spans="1:4" s="28" customFormat="1" ht="15.75">
      <c r="A4" s="28" t="s">
        <v>12</v>
      </c>
    </row>
    <row r="5" spans="1:4" s="28" customFormat="1" ht="15.75">
      <c r="A5" s="28" t="s">
        <v>46</v>
      </c>
    </row>
    <row r="6" spans="1:4" s="28" customFormat="1" ht="15.75">
      <c r="A6" s="28" t="s">
        <v>47</v>
      </c>
    </row>
    <row r="7" spans="1:4" s="1" customFormat="1" ht="15.75"/>
    <row r="8" spans="1:4" s="21" customFormat="1" ht="20.25">
      <c r="A8" s="20" t="s">
        <v>4</v>
      </c>
    </row>
    <row r="9" spans="1:4" s="1" customFormat="1" ht="15.75"/>
    <row r="10" spans="1:4" s="1" customFormat="1" ht="18.75">
      <c r="A10" s="26" t="s">
        <v>57</v>
      </c>
      <c r="B10" s="4" t="s">
        <v>70</v>
      </c>
      <c r="C10" s="23">
        <v>0.35</v>
      </c>
    </row>
    <row r="11" spans="1:4" s="1" customFormat="1" ht="15.75">
      <c r="B11" s="4" t="s">
        <v>71</v>
      </c>
      <c r="C11" s="23">
        <v>60</v>
      </c>
    </row>
    <row r="12" spans="1:4" s="1" customFormat="1" ht="15.75">
      <c r="B12" s="4" t="s">
        <v>59</v>
      </c>
      <c r="C12" s="23">
        <v>1.96</v>
      </c>
      <c r="D12" s="1" t="s">
        <v>60</v>
      </c>
    </row>
    <row r="13" spans="1:4" s="2" customFormat="1" ht="18.75">
      <c r="A13" s="26" t="s">
        <v>58</v>
      </c>
      <c r="C13" s="27"/>
    </row>
    <row r="14" spans="1:4" s="1" customFormat="1" ht="15.75">
      <c r="B14" s="6" t="s">
        <v>69</v>
      </c>
      <c r="C14" s="7">
        <f>(LN(1+C10) -LN(1-C10))/2</f>
        <v>0.36544375427139619</v>
      </c>
    </row>
    <row r="15" spans="1:4" s="1" customFormat="1" ht="15.75">
      <c r="B15" s="6" t="s">
        <v>62</v>
      </c>
      <c r="C15" s="7">
        <f>1/(SQRT(C11-3))</f>
        <v>0.13245323570650439</v>
      </c>
    </row>
    <row r="16" spans="1:4" s="1" customFormat="1" ht="15.75">
      <c r="B16" s="6" t="s">
        <v>63</v>
      </c>
      <c r="C16" s="7">
        <f>C14-C12*C15</f>
        <v>0.10583541228664761</v>
      </c>
    </row>
    <row r="17" spans="1:6" s="1" customFormat="1" ht="15.75">
      <c r="B17" s="6" t="s">
        <v>64</v>
      </c>
      <c r="C17" s="7">
        <f>C14+C12*C15</f>
        <v>0.62505209625614477</v>
      </c>
    </row>
    <row r="18" spans="1:6" s="2" customFormat="1" ht="23.25">
      <c r="B18" s="24" t="s">
        <v>7</v>
      </c>
      <c r="C18" s="31">
        <f>TANH(C16)</f>
        <v>0.10544201589130713</v>
      </c>
      <c r="E18" s="24" t="s">
        <v>8</v>
      </c>
      <c r="F18" s="32">
        <f>C18*C18</f>
        <v>1.1118018715222664E-2</v>
      </c>
    </row>
    <row r="19" spans="1:6" s="2" customFormat="1" ht="23.25">
      <c r="B19" s="24" t="s">
        <v>9</v>
      </c>
      <c r="C19" s="31">
        <f>TANH(C17)</f>
        <v>0.55463579375244643</v>
      </c>
      <c r="E19" s="24" t="s">
        <v>10</v>
      </c>
      <c r="F19" s="32">
        <f>C19*C19</f>
        <v>0.30762086371140629</v>
      </c>
    </row>
    <row r="20" spans="1:6" s="1" customFormat="1" ht="15.75">
      <c r="B20" s="9"/>
      <c r="C20" s="5"/>
    </row>
    <row r="21" spans="1:6" s="1" customFormat="1" ht="15.75">
      <c r="B21" s="10" t="s">
        <v>61</v>
      </c>
      <c r="C21" s="5"/>
      <c r="D21" s="1" t="s">
        <v>65</v>
      </c>
    </row>
    <row r="22" spans="1:6" s="1" customFormat="1" ht="18.75">
      <c r="B22" s="10"/>
      <c r="C22" s="4" t="s">
        <v>66</v>
      </c>
      <c r="D22" s="1" t="s">
        <v>67</v>
      </c>
    </row>
    <row r="23" spans="1:6" s="1" customFormat="1" ht="15.75">
      <c r="B23" s="10"/>
      <c r="C23" s="4"/>
    </row>
    <row r="24" spans="1:6" s="1" customFormat="1" ht="19.5">
      <c r="A24" s="26" t="s">
        <v>68</v>
      </c>
      <c r="B24" s="10" t="s">
        <v>48</v>
      </c>
      <c r="C24" s="4"/>
    </row>
    <row r="25" spans="1:6" s="1" customFormat="1" ht="15.75">
      <c r="B25" s="10" t="s">
        <v>49</v>
      </c>
      <c r="C25" s="4"/>
    </row>
    <row r="26" spans="1:6" s="1" customFormat="1" ht="15.75">
      <c r="B26" s="10"/>
      <c r="C26" s="5"/>
    </row>
    <row r="27" spans="1:6" s="1" customFormat="1" ht="15.75"/>
    <row r="28" spans="1:6" s="21" customFormat="1" ht="20.25">
      <c r="A28" s="22" t="s">
        <v>5</v>
      </c>
    </row>
    <row r="29" spans="1:6" s="21" customFormat="1" ht="20.25">
      <c r="A29" s="22" t="s">
        <v>6</v>
      </c>
    </row>
    <row r="30" spans="1:6" s="1" customFormat="1" ht="15.75"/>
    <row r="31" spans="1:6" s="3" customFormat="1" ht="18.75">
      <c r="A31" s="26" t="s">
        <v>57</v>
      </c>
      <c r="B31" s="3" t="s">
        <v>53</v>
      </c>
      <c r="E31" s="3" t="s">
        <v>52</v>
      </c>
    </row>
    <row r="32" spans="1:6" s="1" customFormat="1" ht="15.75">
      <c r="A32" s="4"/>
      <c r="B32" s="11" t="s">
        <v>54</v>
      </c>
      <c r="C32" s="23">
        <v>0.35</v>
      </c>
      <c r="E32" s="11" t="s">
        <v>29</v>
      </c>
      <c r="F32" s="23">
        <v>0.05</v>
      </c>
    </row>
    <row r="33" spans="1:10" s="1" customFormat="1" ht="15.75">
      <c r="A33" s="4"/>
      <c r="B33" s="11" t="s">
        <v>31</v>
      </c>
      <c r="C33" s="23">
        <v>60</v>
      </c>
      <c r="E33" s="11" t="s">
        <v>30</v>
      </c>
      <c r="F33" s="23">
        <v>80</v>
      </c>
    </row>
    <row r="34" spans="1:10" s="1" customFormat="1" ht="15.75">
      <c r="A34" s="4"/>
      <c r="B34" s="4"/>
      <c r="C34" s="5"/>
      <c r="E34" s="4"/>
      <c r="F34" s="5"/>
    </row>
    <row r="35" spans="1:10" s="1" customFormat="1" ht="15.75">
      <c r="B35" s="4" t="s">
        <v>59</v>
      </c>
      <c r="C35" s="23">
        <v>1.96</v>
      </c>
      <c r="D35" s="33" t="s">
        <v>60</v>
      </c>
      <c r="E35" s="33"/>
      <c r="F35" s="33"/>
    </row>
    <row r="36" spans="1:10" s="2" customFormat="1" ht="18.75">
      <c r="A36" s="26" t="s">
        <v>58</v>
      </c>
      <c r="B36" s="26"/>
    </row>
    <row r="37" spans="1:10" s="1" customFormat="1" ht="15.75">
      <c r="A37" s="4"/>
      <c r="B37" s="6" t="s">
        <v>51</v>
      </c>
      <c r="C37" s="7">
        <f>(LN(1+C32) -LN(1-C32))/2</f>
        <v>0.36544375427139619</v>
      </c>
      <c r="D37" s="12"/>
      <c r="E37" s="6" t="s">
        <v>50</v>
      </c>
      <c r="F37" s="7">
        <f>(LN(1+F32) -LN(1-F32))/2</f>
        <v>5.0041729278491313E-2</v>
      </c>
      <c r="G37" s="3" t="s">
        <v>34</v>
      </c>
    </row>
    <row r="38" spans="1:10" s="1" customFormat="1" ht="15.75">
      <c r="B38" s="12"/>
      <c r="C38" s="12"/>
      <c r="D38" s="12"/>
      <c r="E38" s="12"/>
      <c r="F38" s="12"/>
      <c r="G38" s="6" t="s">
        <v>35</v>
      </c>
      <c r="H38" s="7">
        <f>C37-F37</f>
        <v>0.31540202499290487</v>
      </c>
      <c r="I38" s="12"/>
      <c r="J38" s="12"/>
    </row>
    <row r="39" spans="1:10" s="1" customFormat="1" ht="15.75">
      <c r="B39" s="12"/>
      <c r="C39" s="6" t="s">
        <v>32</v>
      </c>
      <c r="D39" s="13">
        <f>SQRT((1/(C33-3))+(1/(F33-3)))</f>
        <v>0.17473085771018179</v>
      </c>
      <c r="E39" s="12"/>
      <c r="F39" s="12"/>
      <c r="G39" s="6" t="s">
        <v>36</v>
      </c>
      <c r="H39" s="7">
        <f>H38-C35*D39</f>
        <v>-2.7070456119051456E-2</v>
      </c>
      <c r="I39" s="12"/>
      <c r="J39" s="12"/>
    </row>
    <row r="40" spans="1:10" s="1" customFormat="1" ht="15.75">
      <c r="C40" s="14" t="s">
        <v>17</v>
      </c>
      <c r="D40" s="13">
        <f>(((C37-F37)-0)/D39)</f>
        <v>1.8050734090486067</v>
      </c>
      <c r="G40" s="6" t="s">
        <v>37</v>
      </c>
      <c r="H40" s="7">
        <f>H38+C35*D39</f>
        <v>0.6578745061048612</v>
      </c>
      <c r="I40" s="12"/>
      <c r="J40" s="12"/>
    </row>
    <row r="41" spans="1:10" s="1" customFormat="1" ht="15.75">
      <c r="C41" s="8"/>
      <c r="D41" s="15"/>
      <c r="G41" s="14" t="s">
        <v>38</v>
      </c>
      <c r="H41" s="7">
        <f>(H40-H38)/((SQRT(1/(C33-3)))+(SQRT(1/(F33-3))))</f>
        <v>1.3898266420270602</v>
      </c>
      <c r="I41" s="12"/>
      <c r="J41" s="12"/>
    </row>
    <row r="42" spans="1:10" s="1" customFormat="1" ht="15.75">
      <c r="C42" s="8"/>
      <c r="D42" s="15"/>
      <c r="G42" s="6" t="s">
        <v>39</v>
      </c>
      <c r="H42" s="7">
        <f>C37+(H41*SQRT(1/(C33-3)))</f>
        <v>0.54953079007898586</v>
      </c>
      <c r="I42" s="6" t="s">
        <v>40</v>
      </c>
      <c r="J42" s="16">
        <f>TANH(H42)</f>
        <v>0.50016846538334869</v>
      </c>
    </row>
    <row r="43" spans="1:10" s="1" customFormat="1" ht="15.75">
      <c r="C43" s="8"/>
      <c r="D43" s="15"/>
      <c r="G43" s="6" t="s">
        <v>41</v>
      </c>
      <c r="H43" s="7">
        <f>C37-(H41*SQRT(1/(C33-3)))</f>
        <v>0.18135671846380649</v>
      </c>
      <c r="I43" s="6" t="s">
        <v>42</v>
      </c>
      <c r="J43" s="16">
        <f>TANH(H43)</f>
        <v>0.17939424312122693</v>
      </c>
    </row>
    <row r="44" spans="1:10" s="1" customFormat="1" ht="15.75">
      <c r="C44" s="8"/>
      <c r="D44" s="15"/>
      <c r="G44" s="6" t="s">
        <v>43</v>
      </c>
      <c r="H44" s="7">
        <f>F37+(H41*SQRT(1/(F33-3)))</f>
        <v>0.20842717458285798</v>
      </c>
      <c r="I44" s="6" t="s">
        <v>44</v>
      </c>
      <c r="J44" s="16">
        <f>TANH(H44)</f>
        <v>0.20546055752089501</v>
      </c>
    </row>
    <row r="45" spans="1:10" s="1" customFormat="1" ht="15.75">
      <c r="G45" s="6" t="s">
        <v>45</v>
      </c>
      <c r="H45" s="7">
        <f>F37-(H41*SQRT(1/(F33-3)))</f>
        <v>-0.10834371602587534</v>
      </c>
      <c r="I45" s="6" t="s">
        <v>14</v>
      </c>
      <c r="J45" s="16">
        <f>TANH(H45)</f>
        <v>-0.10792177121490555</v>
      </c>
    </row>
    <row r="46" spans="1:10" s="2" customFormat="1" ht="18.75">
      <c r="G46" s="24" t="s">
        <v>15</v>
      </c>
      <c r="H46" s="31">
        <f>J43*J43-J44*J44</f>
        <v>-1.0031746231759134E-2</v>
      </c>
    </row>
    <row r="47" spans="1:10" s="2" customFormat="1" ht="18.75">
      <c r="G47" s="24" t="s">
        <v>16</v>
      </c>
      <c r="H47" s="31">
        <f>J42*J42-J45*J45</f>
        <v>0.23852138506177165</v>
      </c>
    </row>
    <row r="48" spans="1:10" s="2" customFormat="1" ht="19.5">
      <c r="G48" s="25" t="s">
        <v>11</v>
      </c>
      <c r="H48" s="31">
        <f>(((C37-F37)-0)/D39)</f>
        <v>1.8050734090486067</v>
      </c>
    </row>
    <row r="50" spans="1:4" s="1" customFormat="1" ht="15.75">
      <c r="B50" s="10" t="s">
        <v>61</v>
      </c>
      <c r="D50" s="1" t="s">
        <v>18</v>
      </c>
    </row>
    <row r="51" spans="1:4" s="1" customFormat="1" ht="15.75"/>
    <row r="52" spans="1:4" s="1" customFormat="1" ht="18.75">
      <c r="A52" s="26" t="s">
        <v>21</v>
      </c>
      <c r="B52" s="1" t="s">
        <v>19</v>
      </c>
    </row>
    <row r="53" spans="1:4" s="1" customFormat="1" ht="15.75">
      <c r="B53" s="1" t="s">
        <v>20</v>
      </c>
    </row>
    <row r="54" spans="1:4" s="1" customFormat="1" ht="15.75">
      <c r="B54" s="1" t="s">
        <v>33</v>
      </c>
    </row>
    <row r="55" spans="1:4" s="1" customFormat="1" ht="15.75"/>
    <row r="56" spans="1:4" s="1" customFormat="1" ht="15.75">
      <c r="A56" s="3"/>
    </row>
    <row r="57" spans="1:4" s="2" customFormat="1" ht="18.75">
      <c r="A57" s="26" t="s">
        <v>22</v>
      </c>
    </row>
    <row r="58" spans="1:4" s="1" customFormat="1" ht="15.75">
      <c r="A58" s="1" t="s">
        <v>24</v>
      </c>
    </row>
    <row r="59" spans="1:4" s="1" customFormat="1" ht="15.75">
      <c r="A59" s="1" t="s">
        <v>23</v>
      </c>
    </row>
    <row r="60" spans="1:4" s="1" customFormat="1" ht="15.75">
      <c r="A60" s="3"/>
    </row>
    <row r="61" spans="1:4" s="1" customFormat="1" ht="15.75">
      <c r="A61" s="3" t="s">
        <v>25</v>
      </c>
      <c r="B61" s="1" t="s">
        <v>28</v>
      </c>
    </row>
    <row r="62" spans="1:4" s="1" customFormat="1" ht="15.75">
      <c r="A62" s="3" t="s">
        <v>26</v>
      </c>
      <c r="B62" s="1" t="s">
        <v>0</v>
      </c>
    </row>
    <row r="63" spans="1:4" s="1" customFormat="1" ht="15.75">
      <c r="A63" s="3"/>
    </row>
    <row r="64" spans="1:4" s="2" customFormat="1" ht="18.75">
      <c r="A64" s="26" t="s">
        <v>27</v>
      </c>
    </row>
    <row r="65" spans="1:3" ht="15.75">
      <c r="A65" s="1" t="s">
        <v>2</v>
      </c>
      <c r="B65" s="1"/>
      <c r="C65" s="1"/>
    </row>
    <row r="66" spans="1:3" ht="15.75">
      <c r="A66" s="1" t="s">
        <v>3</v>
      </c>
      <c r="B66" s="18"/>
      <c r="C66" s="1"/>
    </row>
    <row r="67" spans="1:3" ht="15.75">
      <c r="A67" s="1" t="s">
        <v>1</v>
      </c>
      <c r="B67" s="1"/>
      <c r="C67" s="1"/>
    </row>
    <row r="68" spans="1:3" ht="15.75">
      <c r="A68" s="3"/>
      <c r="B68" s="1"/>
      <c r="C68" s="1"/>
    </row>
    <row r="69" spans="1:3" ht="15.75">
      <c r="B69" s="1"/>
      <c r="C69" s="1"/>
    </row>
    <row r="70" spans="1:3" ht="15.75">
      <c r="A70" s="1"/>
      <c r="B70" s="1"/>
      <c r="C70" s="1"/>
    </row>
    <row r="71" spans="1:3" ht="15.75">
      <c r="A71" s="1"/>
      <c r="B71" s="1"/>
      <c r="C71" s="1"/>
    </row>
  </sheetData>
  <mergeCells count="1">
    <mergeCell ref="D35:F35"/>
  </mergeCells>
  <pageMargins left="0.75" right="0.75" top="1" bottom="1" header="0.4921259845" footer="0.4921259845"/>
  <pageSetup paperSize="9" scale="4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Feuil1</vt:lpstr>
      <vt:lpstr>Feuil1!Área_de_impresión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CI-CORR</dc:title>
  <dc:creator>Dominic Beaulieu-Prévost</dc:creator>
  <cp:lastModifiedBy>Jorge Mauricio Cuartas Arias</cp:lastModifiedBy>
  <cp:lastPrinted>2010-09-04T18:32:15Z</cp:lastPrinted>
  <dcterms:created xsi:type="dcterms:W3CDTF">2002-11-18T03:28:53Z</dcterms:created>
  <dcterms:modified xsi:type="dcterms:W3CDTF">2010-09-04T18:33:03Z</dcterms:modified>
</cp:coreProperties>
</file>